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2440" yWindow="160" windowWidth="46580" windowHeight="219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" i="1" l="1"/>
  <c r="K3" i="1"/>
  <c r="I94" i="1"/>
  <c r="C94" i="1"/>
  <c r="D94" i="1"/>
  <c r="E94" i="1"/>
  <c r="F94" i="1"/>
  <c r="G94" i="1"/>
  <c r="H94" i="1"/>
  <c r="N14" i="1"/>
  <c r="N13" i="1"/>
  <c r="N12" i="1"/>
  <c r="N10" i="1"/>
  <c r="M14" i="1"/>
  <c r="M13" i="1"/>
  <c r="M12" i="1"/>
  <c r="M10" i="1"/>
  <c r="J94" i="1"/>
  <c r="B94" i="1"/>
  <c r="K88" i="1"/>
  <c r="L88" i="1"/>
  <c r="K89" i="1"/>
  <c r="L89" i="1"/>
  <c r="K91" i="1"/>
  <c r="L91" i="1"/>
  <c r="L87" i="1"/>
  <c r="K87" i="1"/>
  <c r="L85" i="1"/>
  <c r="K85" i="1"/>
  <c r="K82" i="1"/>
  <c r="L82" i="1"/>
  <c r="K83" i="1"/>
  <c r="L83" i="1"/>
  <c r="L81" i="1"/>
  <c r="K81" i="1"/>
  <c r="L80" i="1"/>
  <c r="K80" i="1"/>
  <c r="L78" i="1"/>
  <c r="K78" i="1"/>
  <c r="L77" i="1"/>
  <c r="K77" i="1"/>
  <c r="L76" i="1"/>
  <c r="K76" i="1"/>
  <c r="L75" i="1"/>
  <c r="K75" i="1"/>
  <c r="L74" i="1"/>
  <c r="K74" i="1"/>
  <c r="L73" i="1"/>
  <c r="K73" i="1"/>
  <c r="L71" i="1"/>
  <c r="K71" i="1"/>
  <c r="L70" i="1"/>
  <c r="K70" i="1"/>
  <c r="L69" i="1"/>
  <c r="K69" i="1"/>
  <c r="L68" i="1"/>
  <c r="K68" i="1"/>
  <c r="L67" i="1"/>
  <c r="K67" i="1"/>
  <c r="K61" i="1"/>
  <c r="K62" i="1"/>
  <c r="K63" i="1"/>
  <c r="K64" i="1"/>
  <c r="K60" i="1"/>
  <c r="L65" i="1"/>
  <c r="L61" i="1"/>
  <c r="L62" i="1"/>
  <c r="L63" i="1"/>
  <c r="L60" i="1"/>
  <c r="C17" i="1"/>
  <c r="D17" i="1"/>
  <c r="E17" i="1"/>
  <c r="F17" i="1"/>
  <c r="G17" i="1"/>
  <c r="H17" i="1"/>
  <c r="I17" i="1"/>
  <c r="J17" i="1"/>
  <c r="C18" i="1"/>
  <c r="D18" i="1"/>
  <c r="E18" i="1"/>
  <c r="F18" i="1"/>
  <c r="G18" i="1"/>
  <c r="H18" i="1"/>
  <c r="I18" i="1"/>
  <c r="J18" i="1"/>
  <c r="C19" i="1"/>
  <c r="D19" i="1"/>
  <c r="E19" i="1"/>
  <c r="F19" i="1"/>
  <c r="G19" i="1"/>
  <c r="H19" i="1"/>
  <c r="I19" i="1"/>
  <c r="J19" i="1"/>
  <c r="B18" i="1"/>
  <c r="B19" i="1"/>
  <c r="B17" i="1"/>
  <c r="L14" i="1"/>
  <c r="L13" i="1"/>
  <c r="L12" i="1"/>
  <c r="L10" i="1"/>
  <c r="C13" i="1"/>
  <c r="D13" i="1"/>
  <c r="E13" i="1"/>
  <c r="F13" i="1"/>
  <c r="G13" i="1"/>
  <c r="H13" i="1"/>
  <c r="I13" i="1"/>
  <c r="J13" i="1"/>
  <c r="K13" i="1"/>
  <c r="C14" i="1"/>
  <c r="D14" i="1"/>
  <c r="E14" i="1"/>
  <c r="F14" i="1"/>
  <c r="G14" i="1"/>
  <c r="H14" i="1"/>
  <c r="I14" i="1"/>
  <c r="J14" i="1"/>
  <c r="K14" i="1"/>
  <c r="K12" i="1"/>
  <c r="J12" i="1"/>
  <c r="I12" i="1"/>
  <c r="H12" i="1"/>
  <c r="G12" i="1"/>
  <c r="F12" i="1"/>
  <c r="E12" i="1"/>
  <c r="D12" i="1"/>
  <c r="C12" i="1"/>
  <c r="K10" i="1"/>
  <c r="D10" i="1"/>
  <c r="E10" i="1"/>
  <c r="F10" i="1"/>
  <c r="G10" i="1"/>
  <c r="H10" i="1"/>
  <c r="I10" i="1"/>
  <c r="J10" i="1"/>
  <c r="C10" i="1"/>
</calcChain>
</file>

<file path=xl/sharedStrings.xml><?xml version="1.0" encoding="utf-8"?>
<sst xmlns="http://schemas.openxmlformats.org/spreadsheetml/2006/main" count="82" uniqueCount="41">
  <si>
    <t>Total</t>
  </si>
  <si>
    <t>Type 1</t>
  </si>
  <si>
    <t>Type 2</t>
  </si>
  <si>
    <t>Type 3</t>
  </si>
  <si>
    <t>% change</t>
  </si>
  <si>
    <t>total change 2012-20</t>
  </si>
  <si>
    <t>total change 2012-19</t>
  </si>
  <si>
    <t>Share of total calls</t>
  </si>
  <si>
    <t>Homicide</t>
  </si>
  <si>
    <t>Robbery</t>
  </si>
  <si>
    <t>Assault Simple</t>
  </si>
  <si>
    <t>Assault Aggravated</t>
  </si>
  <si>
    <t>Reckless Endangerment</t>
  </si>
  <si>
    <t>Resisting Arrest</t>
  </si>
  <si>
    <t>-</t>
  </si>
  <si>
    <t>Disorderly Conduct</t>
  </si>
  <si>
    <t>Disturbance</t>
  </si>
  <si>
    <t>Intoxication</t>
  </si>
  <si>
    <t>Mental Health Issue</t>
  </si>
  <si>
    <t>Threats/Harassment</t>
  </si>
  <si>
    <t>Burglary</t>
  </si>
  <si>
    <t>Larceny from a Person</t>
  </si>
  <si>
    <t>Larceny from a Building</t>
  </si>
  <si>
    <t>Larceny from a Motor Vehicle</t>
  </si>
  <si>
    <t>Larceny other</t>
  </si>
  <si>
    <t>Retail Theft</t>
  </si>
  <si>
    <t>Sexual Assault</t>
  </si>
  <si>
    <t>Stalking</t>
  </si>
  <si>
    <t>Lewd &amp; Lascivious Conduct</t>
  </si>
  <si>
    <t>TRO/FRO Violation</t>
  </si>
  <si>
    <t>Unlawful Restraint</t>
  </si>
  <si>
    <t>Voyeurism</t>
  </si>
  <si>
    <t>Domestic Assault Felony</t>
  </si>
  <si>
    <t>Domestic Assault Misd</t>
  </si>
  <si>
    <t>Domestic Disturbance</t>
  </si>
  <si>
    <t>Viol of Conditions of Release</t>
  </si>
  <si>
    <t>NA</t>
  </si>
  <si>
    <t>total change 2016 to 20</t>
  </si>
  <si>
    <t>2016 to 19</t>
  </si>
  <si>
    <t>Calls per officer</t>
  </si>
  <si>
    <t>Change in calls from 2012 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</si>
</sst>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 New Roman"/>
    </font>
    <font>
      <i/>
      <sz val="12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Font="1" applyBorder="1"/>
    <xf numFmtId="0" fontId="0" fillId="2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 vertical="center" wrapText="1"/>
    </xf>
    <xf numFmtId="9" fontId="0" fillId="0" borderId="0" xfId="0" applyNumberFormat="1" applyAlignment="1">
      <alignment horizontal="center"/>
    </xf>
    <xf numFmtId="0" fontId="1" fillId="4" borderId="0" xfId="0" applyFont="1" applyFill="1" applyBorder="1" applyAlignment="1">
      <alignment horizontal="center" vertical="center" wrapText="1"/>
    </xf>
    <xf numFmtId="9" fontId="1" fillId="4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 wrapText="1"/>
    </xf>
    <xf numFmtId="9" fontId="5" fillId="0" borderId="0" xfId="0" applyNumberFormat="1" applyFont="1" applyAlignment="1">
      <alignment horizontal="center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/>
    <xf numFmtId="3" fontId="0" fillId="0" borderId="2" xfId="0" applyNumberFormat="1" applyBorder="1" applyAlignment="1">
      <alignment horizontal="center" wrapText="1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Sheet1!$A$60:$A$91</c:f>
              <c:strCache>
                <c:ptCount val="32"/>
                <c:pt idx="0">
                  <c:v>Homicide</c:v>
                </c:pt>
                <c:pt idx="1">
                  <c:v>Robbery</c:v>
                </c:pt>
                <c:pt idx="2">
                  <c:v>Assault Simple</c:v>
                </c:pt>
                <c:pt idx="3">
                  <c:v>Assault Aggravated</c:v>
                </c:pt>
                <c:pt idx="4">
                  <c:v>Reckless Endangerment</c:v>
                </c:pt>
                <c:pt idx="5">
                  <c:v>Resisting Arrest</c:v>
                </c:pt>
                <c:pt idx="7">
                  <c:v>Disorderly Conduct</c:v>
                </c:pt>
                <c:pt idx="8">
                  <c:v>Disturbance</c:v>
                </c:pt>
                <c:pt idx="9">
                  <c:v>Intoxication</c:v>
                </c:pt>
                <c:pt idx="10">
                  <c:v>Mental Health Issue</c:v>
                </c:pt>
                <c:pt idx="11">
                  <c:v>Threats/Harassment</c:v>
                </c:pt>
                <c:pt idx="13">
                  <c:v>Burglary</c:v>
                </c:pt>
                <c:pt idx="14">
                  <c:v>Larceny from a Person</c:v>
                </c:pt>
                <c:pt idx="15">
                  <c:v>Larceny from a Building</c:v>
                </c:pt>
                <c:pt idx="16">
                  <c:v>Larceny from a Motor Vehicle</c:v>
                </c:pt>
                <c:pt idx="17">
                  <c:v>Larceny other</c:v>
                </c:pt>
                <c:pt idx="18">
                  <c:v>Retail Theft</c:v>
                </c:pt>
                <c:pt idx="20">
                  <c:v>Sexual Assault</c:v>
                </c:pt>
                <c:pt idx="21">
                  <c:v>Stalking</c:v>
                </c:pt>
                <c:pt idx="22">
                  <c:v>Lewd &amp; Lascivious Conduct</c:v>
                </c:pt>
                <c:pt idx="23">
                  <c:v>TRO/FRO Violation</c:v>
                </c:pt>
                <c:pt idx="24">
                  <c:v>Unlawful Restraint</c:v>
                </c:pt>
                <c:pt idx="25">
                  <c:v>Voyeurism</c:v>
                </c:pt>
                <c:pt idx="27">
                  <c:v>Domestic Assault Felony</c:v>
                </c:pt>
                <c:pt idx="28">
                  <c:v>Domestic Assault Misd</c:v>
                </c:pt>
                <c:pt idx="29">
                  <c:v>Domestic Disturbance</c:v>
                </c:pt>
                <c:pt idx="31">
                  <c:v>Viol of Conditions of Release</c:v>
                </c:pt>
              </c:strCache>
            </c:strRef>
          </c:cat>
          <c:val>
            <c:numRef>
              <c:f>Sheet1!$L$60:$L$91</c:f>
              <c:numCache>
                <c:formatCode>0%</c:formatCode>
                <c:ptCount val="32"/>
                <c:pt idx="0">
                  <c:v>0.0</c:v>
                </c:pt>
                <c:pt idx="1">
                  <c:v>-0.371428571428571</c:v>
                </c:pt>
                <c:pt idx="2">
                  <c:v>-0.266666666666667</c:v>
                </c:pt>
                <c:pt idx="3">
                  <c:v>0.111111111111111</c:v>
                </c:pt>
                <c:pt idx="5">
                  <c:v>-0.5</c:v>
                </c:pt>
                <c:pt idx="7">
                  <c:v>-0.230769230769231</c:v>
                </c:pt>
                <c:pt idx="8">
                  <c:v>-0.0347567030784508</c:v>
                </c:pt>
                <c:pt idx="9">
                  <c:v>-0.0784982935153584</c:v>
                </c:pt>
                <c:pt idx="10">
                  <c:v>0.524950099800399</c:v>
                </c:pt>
                <c:pt idx="11">
                  <c:v>-0.2143906020558</c:v>
                </c:pt>
                <c:pt idx="13">
                  <c:v>-0.734177215189873</c:v>
                </c:pt>
                <c:pt idx="14">
                  <c:v>-0.157894736842105</c:v>
                </c:pt>
                <c:pt idx="15">
                  <c:v>-0.547297297297297</c:v>
                </c:pt>
                <c:pt idx="16">
                  <c:v>-0.425968109339408</c:v>
                </c:pt>
                <c:pt idx="17">
                  <c:v>-0.275862068965517</c:v>
                </c:pt>
                <c:pt idx="18">
                  <c:v>-0.0643274853801169</c:v>
                </c:pt>
                <c:pt idx="20">
                  <c:v>-0.342857142857143</c:v>
                </c:pt>
                <c:pt idx="21">
                  <c:v>1.0</c:v>
                </c:pt>
                <c:pt idx="22">
                  <c:v>0.48</c:v>
                </c:pt>
                <c:pt idx="23">
                  <c:v>-0.158536585365854</c:v>
                </c:pt>
                <c:pt idx="25">
                  <c:v>-0.6</c:v>
                </c:pt>
                <c:pt idx="27">
                  <c:v>0.121212121212121</c:v>
                </c:pt>
                <c:pt idx="28">
                  <c:v>-0.254901960784314</c:v>
                </c:pt>
                <c:pt idx="29">
                  <c:v>-0.226608187134503</c:v>
                </c:pt>
                <c:pt idx="31">
                  <c:v>-0.414201183431953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5718040"/>
        <c:axId val="-2068838312"/>
      </c:barChart>
      <c:catAx>
        <c:axId val="-2075718040"/>
        <c:scaling>
          <c:orientation val="minMax"/>
        </c:scaling>
        <c:delete val="0"/>
        <c:axPos val="b"/>
        <c:majorTickMark val="out"/>
        <c:minorTickMark val="none"/>
        <c:tickLblPos val="nextTo"/>
        <c:crossAx val="-2068838312"/>
        <c:crosses val="autoZero"/>
        <c:auto val="1"/>
        <c:lblAlgn val="ctr"/>
        <c:lblOffset val="100"/>
        <c:noMultiLvlLbl val="0"/>
      </c:catAx>
      <c:valAx>
        <c:axId val="-20688383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2075718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change 2016-20</c:v>
          </c:tx>
          <c:invertIfNegative val="0"/>
          <c:cat>
            <c:strRef>
              <c:f>Sheet1!$A$10:$A$14</c:f>
              <c:strCache>
                <c:ptCount val="5"/>
                <c:pt idx="0">
                  <c:v>Total</c:v>
                </c:pt>
                <c:pt idx="2">
                  <c:v>Type 1</c:v>
                </c:pt>
                <c:pt idx="3">
                  <c:v>Type 2</c:v>
                </c:pt>
                <c:pt idx="4">
                  <c:v>Type 3</c:v>
                </c:pt>
              </c:strCache>
            </c:strRef>
          </c:cat>
          <c:val>
            <c:numRef>
              <c:f>Sheet1!$M$10:$M$14</c:f>
              <c:numCache>
                <c:formatCode>General</c:formatCode>
                <c:ptCount val="5"/>
                <c:pt idx="0" formatCode="0.0%">
                  <c:v>-0.365004982359753</c:v>
                </c:pt>
                <c:pt idx="2" formatCode="0.0%">
                  <c:v>-0.321725781691848</c:v>
                </c:pt>
                <c:pt idx="3" formatCode="0.0%">
                  <c:v>-0.0409630766744768</c:v>
                </c:pt>
                <c:pt idx="4" formatCode="0.0%">
                  <c:v>-0.00226226064474428</c:v>
                </c:pt>
              </c:numCache>
            </c:numRef>
          </c:val>
        </c:ser>
        <c:ser>
          <c:idx val="1"/>
          <c:order val="1"/>
          <c:tx>
            <c:v>change 2016-19</c:v>
          </c:tx>
          <c:invertIfNegative val="0"/>
          <c:cat>
            <c:strRef>
              <c:f>Sheet1!$A$10:$A$14</c:f>
              <c:strCache>
                <c:ptCount val="5"/>
                <c:pt idx="0">
                  <c:v>Total</c:v>
                </c:pt>
                <c:pt idx="2">
                  <c:v>Type 1</c:v>
                </c:pt>
                <c:pt idx="3">
                  <c:v>Type 2</c:v>
                </c:pt>
                <c:pt idx="4">
                  <c:v>Type 3</c:v>
                </c:pt>
              </c:strCache>
            </c:strRef>
          </c:cat>
          <c:val>
            <c:numRef>
              <c:f>Sheet1!$N$10:$N$14</c:f>
              <c:numCache>
                <c:formatCode>General</c:formatCode>
                <c:ptCount val="5"/>
                <c:pt idx="0" formatCode="0.0%">
                  <c:v>-0.233578411569847</c:v>
                </c:pt>
                <c:pt idx="2" formatCode="0.0%">
                  <c:v>-0.219358487517169</c:v>
                </c:pt>
                <c:pt idx="3" formatCode="0.0%">
                  <c:v>-0.00993778783226953</c:v>
                </c:pt>
                <c:pt idx="4" formatCode="0.0%">
                  <c:v>-0.00406668282567127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1383672"/>
        <c:axId val="-2126036232"/>
      </c:barChart>
      <c:catAx>
        <c:axId val="-208138367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6036232"/>
        <c:crosses val="autoZero"/>
        <c:auto val="1"/>
        <c:lblAlgn val="ctr"/>
        <c:lblOffset val="100"/>
        <c:noMultiLvlLbl val="0"/>
      </c:catAx>
      <c:valAx>
        <c:axId val="-21260362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2081383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105</xdr:row>
      <xdr:rowOff>38100</xdr:rowOff>
    </xdr:from>
    <xdr:to>
      <xdr:col>19</xdr:col>
      <xdr:colOff>698500</xdr:colOff>
      <xdr:row>137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438150</xdr:colOff>
      <xdr:row>19</xdr:row>
      <xdr:rowOff>46567</xdr:rowOff>
    </xdr:from>
    <xdr:to>
      <xdr:col>20</xdr:col>
      <xdr:colOff>50800</xdr:colOff>
      <xdr:row>43</xdr:row>
      <xdr:rowOff>152401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topLeftCell="A5" zoomScale="150" zoomScaleNormal="150" zoomScalePageLayoutView="150" workbookViewId="0">
      <selection activeCell="M5" sqref="M5"/>
    </sheetView>
  </sheetViews>
  <sheetFormatPr baseColWidth="10" defaultRowHeight="15" x14ac:dyDescent="0"/>
  <cols>
    <col min="1" max="1" width="22.33203125" customWidth="1"/>
  </cols>
  <sheetData>
    <row r="1" spans="1:14">
      <c r="I1">
        <v>78</v>
      </c>
    </row>
    <row r="2" spans="1:14" ht="16" thickBot="1">
      <c r="A2" s="5"/>
      <c r="B2" s="6">
        <v>2012</v>
      </c>
      <c r="C2" s="6">
        <v>2013</v>
      </c>
      <c r="D2" s="6">
        <v>2014</v>
      </c>
      <c r="E2" s="6">
        <v>2015</v>
      </c>
      <c r="F2" s="6">
        <v>2016</v>
      </c>
      <c r="G2" s="6">
        <v>2017</v>
      </c>
      <c r="H2" s="6">
        <v>2018</v>
      </c>
      <c r="I2" s="6">
        <v>2019</v>
      </c>
      <c r="J2" s="6">
        <v>2020</v>
      </c>
    </row>
    <row r="3" spans="1:14" ht="16" thickTop="1">
      <c r="A3" s="1" t="s">
        <v>0</v>
      </c>
      <c r="B3" s="2">
        <v>32825</v>
      </c>
      <c r="C3" s="2">
        <v>34278</v>
      </c>
      <c r="D3" s="2">
        <v>36275</v>
      </c>
      <c r="E3" s="2">
        <v>37324</v>
      </c>
      <c r="F3" s="2">
        <v>37131</v>
      </c>
      <c r="G3" s="2">
        <v>32671</v>
      </c>
      <c r="H3" s="2">
        <v>29633</v>
      </c>
      <c r="I3" s="2">
        <v>28458</v>
      </c>
      <c r="J3" s="2">
        <v>23578</v>
      </c>
      <c r="K3">
        <f>(J3-I3)/I3</f>
        <v>-0.17148077869140488</v>
      </c>
    </row>
    <row r="4" spans="1:14">
      <c r="A4" s="1"/>
      <c r="B4" s="2"/>
      <c r="C4" s="2"/>
      <c r="D4" s="2"/>
      <c r="E4" s="2"/>
      <c r="F4" s="2"/>
      <c r="G4" s="2"/>
      <c r="H4" s="2"/>
      <c r="I4" s="2"/>
      <c r="J4" s="2"/>
      <c r="M4">
        <f>947/J3</f>
        <v>4.0164560183221648E-2</v>
      </c>
    </row>
    <row r="5" spans="1:14">
      <c r="A5" t="s">
        <v>1</v>
      </c>
      <c r="B5" s="3">
        <v>21348</v>
      </c>
      <c r="C5" s="3">
        <v>22985</v>
      </c>
      <c r="D5" s="3">
        <v>24752</v>
      </c>
      <c r="E5" s="3">
        <v>25564</v>
      </c>
      <c r="F5" s="3">
        <v>25795</v>
      </c>
      <c r="G5" s="3">
        <v>21709</v>
      </c>
      <c r="H5" s="3">
        <v>19145</v>
      </c>
      <c r="I5" s="3">
        <v>17650</v>
      </c>
      <c r="J5" s="3">
        <v>13849</v>
      </c>
    </row>
    <row r="6" spans="1:14">
      <c r="A6" t="s">
        <v>2</v>
      </c>
      <c r="B6" s="3">
        <v>9720</v>
      </c>
      <c r="C6" s="3">
        <v>9797</v>
      </c>
      <c r="D6" s="3">
        <v>9825</v>
      </c>
      <c r="E6" s="3">
        <v>10049</v>
      </c>
      <c r="F6" s="3">
        <v>9626</v>
      </c>
      <c r="G6" s="3">
        <v>9283</v>
      </c>
      <c r="H6" s="3">
        <v>8861</v>
      </c>
      <c r="I6" s="3">
        <v>9257</v>
      </c>
      <c r="J6" s="3">
        <v>8105</v>
      </c>
    </row>
    <row r="7" spans="1:14">
      <c r="A7" s="24" t="s">
        <v>3</v>
      </c>
      <c r="B7" s="27">
        <v>1644</v>
      </c>
      <c r="C7" s="27">
        <v>1518</v>
      </c>
      <c r="D7" s="27">
        <v>1638</v>
      </c>
      <c r="E7" s="27">
        <v>1685</v>
      </c>
      <c r="F7" s="27">
        <v>1693</v>
      </c>
      <c r="G7" s="27">
        <v>1667</v>
      </c>
      <c r="H7" s="27">
        <v>1607</v>
      </c>
      <c r="I7" s="27">
        <v>1542</v>
      </c>
      <c r="J7" s="27">
        <v>1609</v>
      </c>
    </row>
    <row r="8" spans="1:14" ht="45">
      <c r="K8" s="10" t="s">
        <v>5</v>
      </c>
      <c r="L8" s="10" t="s">
        <v>6</v>
      </c>
      <c r="M8" s="10" t="s">
        <v>37</v>
      </c>
      <c r="N8" s="10" t="s">
        <v>38</v>
      </c>
    </row>
    <row r="9" spans="1:14" ht="16" thickBot="1">
      <c r="A9" s="5" t="s">
        <v>4</v>
      </c>
      <c r="B9" s="6">
        <v>2012</v>
      </c>
      <c r="C9" s="6">
        <v>2013</v>
      </c>
      <c r="D9" s="6">
        <v>2014</v>
      </c>
      <c r="E9" s="6">
        <v>2015</v>
      </c>
      <c r="F9" s="6">
        <v>2016</v>
      </c>
      <c r="G9" s="6">
        <v>2017</v>
      </c>
      <c r="H9" s="6">
        <v>2018</v>
      </c>
      <c r="I9" s="6">
        <v>2019</v>
      </c>
      <c r="J9" s="6">
        <v>2020</v>
      </c>
      <c r="K9" s="5"/>
      <c r="L9" s="5"/>
      <c r="M9" s="5"/>
      <c r="N9" s="5"/>
    </row>
    <row r="10" spans="1:14" ht="16" thickTop="1">
      <c r="A10" s="1" t="s">
        <v>0</v>
      </c>
      <c r="C10" s="8">
        <f>(C3-B3)/B3</f>
        <v>4.4265041888804264E-2</v>
      </c>
      <c r="D10" s="8">
        <f t="shared" ref="D10:J12" si="0">(D3-C3)/C3</f>
        <v>5.8258941595192251E-2</v>
      </c>
      <c r="E10" s="8">
        <f t="shared" si="0"/>
        <v>2.8917987594762232E-2</v>
      </c>
      <c r="F10" s="8">
        <f t="shared" si="0"/>
        <v>-5.1709355910406173E-3</v>
      </c>
      <c r="G10" s="8">
        <f t="shared" si="0"/>
        <v>-0.12011526756618458</v>
      </c>
      <c r="H10" s="8">
        <f t="shared" si="0"/>
        <v>-9.2987664901594685E-2</v>
      </c>
      <c r="I10" s="8">
        <f t="shared" si="0"/>
        <v>-3.965173961461884E-2</v>
      </c>
      <c r="J10" s="8">
        <f t="shared" si="0"/>
        <v>-0.17148077869140488</v>
      </c>
      <c r="K10" s="8">
        <f>(J3-B3)/J3</f>
        <v>-0.39218763253880734</v>
      </c>
      <c r="L10" s="8">
        <f>(I3-B3)/I3</f>
        <v>-0.15345421322650923</v>
      </c>
      <c r="M10" s="7">
        <f>(J3-F3)/F$3</f>
        <v>-0.36500498235975332</v>
      </c>
      <c r="N10" s="7">
        <f>(I3-F3)/F$3</f>
        <v>-0.23357841156984729</v>
      </c>
    </row>
    <row r="11" spans="1:14">
      <c r="A11" s="1"/>
    </row>
    <row r="12" spans="1:14">
      <c r="A12" t="s">
        <v>1</v>
      </c>
      <c r="C12" s="8">
        <f>(C5-B5)/B5</f>
        <v>7.6681656361251641E-2</v>
      </c>
      <c r="D12" s="8">
        <f t="shared" si="0"/>
        <v>7.687622362410268E-2</v>
      </c>
      <c r="E12" s="8">
        <f t="shared" si="0"/>
        <v>3.2805429864253395E-2</v>
      </c>
      <c r="F12" s="8">
        <f t="shared" si="0"/>
        <v>9.0361445783132526E-3</v>
      </c>
      <c r="G12" s="8">
        <f t="shared" si="0"/>
        <v>-0.15840279123861215</v>
      </c>
      <c r="H12" s="8">
        <f t="shared" si="0"/>
        <v>-0.11810769726841402</v>
      </c>
      <c r="I12" s="8">
        <f t="shared" si="0"/>
        <v>-7.8088273700705146E-2</v>
      </c>
      <c r="J12" s="8">
        <f t="shared" si="0"/>
        <v>-0.2153541076487252</v>
      </c>
      <c r="K12" s="8">
        <f>(J5-B5)/J5</f>
        <v>-0.54148313957686478</v>
      </c>
      <c r="L12" s="8">
        <f t="shared" ref="L12:L14" si="1">(I5-B5)/I5</f>
        <v>-0.20951841359773371</v>
      </c>
      <c r="M12" s="7">
        <f t="shared" ref="M12:M14" si="2">(J5-F5)/F$3</f>
        <v>-0.32172578169184779</v>
      </c>
      <c r="N12" s="7">
        <f t="shared" ref="N12:N14" si="3">(I5-F5)/F$3</f>
        <v>-0.21935848751716894</v>
      </c>
    </row>
    <row r="13" spans="1:14">
      <c r="A13" t="s">
        <v>2</v>
      </c>
      <c r="C13" s="8">
        <f t="shared" ref="C13:J13" si="4">(C6-B6)/B6</f>
        <v>7.921810699588477E-3</v>
      </c>
      <c r="D13" s="8">
        <f t="shared" si="4"/>
        <v>2.8580177605389404E-3</v>
      </c>
      <c r="E13" s="8">
        <f t="shared" si="4"/>
        <v>2.2798982188295167E-2</v>
      </c>
      <c r="F13" s="8">
        <f t="shared" si="4"/>
        <v>-4.2093740670713503E-2</v>
      </c>
      <c r="G13" s="8">
        <f t="shared" si="4"/>
        <v>-3.5632661541658006E-2</v>
      </c>
      <c r="H13" s="8">
        <f t="shared" si="4"/>
        <v>-4.5459441990735754E-2</v>
      </c>
      <c r="I13" s="8">
        <f t="shared" si="4"/>
        <v>4.4690215551292177E-2</v>
      </c>
      <c r="J13" s="8">
        <f t="shared" si="4"/>
        <v>-0.12444636491303879</v>
      </c>
      <c r="K13" s="8">
        <f t="shared" ref="K13:K14" si="5">(J6-B6)/J6</f>
        <v>-0.19925971622455274</v>
      </c>
      <c r="L13" s="8">
        <f t="shared" si="1"/>
        <v>-5.0016203953764715E-2</v>
      </c>
      <c r="M13" s="7">
        <f t="shared" si="2"/>
        <v>-4.096307667447685E-2</v>
      </c>
      <c r="N13" s="7">
        <f t="shared" si="3"/>
        <v>-9.9377878322695328E-3</v>
      </c>
    </row>
    <row r="14" spans="1:14">
      <c r="A14" s="24" t="s">
        <v>3</v>
      </c>
      <c r="B14" s="24"/>
      <c r="C14" s="25">
        <f t="shared" ref="C14:J14" si="6">(C7-B7)/B7</f>
        <v>-7.6642335766423361E-2</v>
      </c>
      <c r="D14" s="25">
        <f t="shared" si="6"/>
        <v>7.9051383399209488E-2</v>
      </c>
      <c r="E14" s="25">
        <f t="shared" si="6"/>
        <v>2.8693528693528692E-2</v>
      </c>
      <c r="F14" s="25">
        <f t="shared" si="6"/>
        <v>4.747774480712166E-3</v>
      </c>
      <c r="G14" s="25">
        <f t="shared" si="6"/>
        <v>-1.535735380980508E-2</v>
      </c>
      <c r="H14" s="25">
        <f t="shared" si="6"/>
        <v>-3.5992801439712056E-2</v>
      </c>
      <c r="I14" s="25">
        <f t="shared" si="6"/>
        <v>-4.044803982576229E-2</v>
      </c>
      <c r="J14" s="25">
        <f t="shared" si="6"/>
        <v>4.3450064850843059E-2</v>
      </c>
      <c r="K14" s="25">
        <f t="shared" si="5"/>
        <v>-2.175264139216905E-2</v>
      </c>
      <c r="L14" s="25">
        <f t="shared" si="1"/>
        <v>-6.6147859922178989E-2</v>
      </c>
      <c r="M14" s="26">
        <f t="shared" si="2"/>
        <v>-2.2622606447442839E-3</v>
      </c>
      <c r="N14" s="26">
        <f t="shared" si="3"/>
        <v>-4.0666828256712721E-3</v>
      </c>
    </row>
    <row r="15" spans="1:14"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4" ht="16" thickBot="1">
      <c r="A16" s="9" t="s">
        <v>7</v>
      </c>
      <c r="B16" s="6">
        <v>2012</v>
      </c>
      <c r="C16" s="6">
        <v>2013</v>
      </c>
      <c r="D16" s="6">
        <v>2014</v>
      </c>
      <c r="E16" s="6">
        <v>2015</v>
      </c>
      <c r="F16" s="6">
        <v>2016</v>
      </c>
      <c r="G16" s="6">
        <v>2017</v>
      </c>
      <c r="H16" s="6">
        <v>2018</v>
      </c>
      <c r="I16" s="6">
        <v>2019</v>
      </c>
      <c r="J16" s="6">
        <v>2020</v>
      </c>
    </row>
    <row r="17" spans="1:10" ht="16" thickTop="1">
      <c r="A17" t="s">
        <v>1</v>
      </c>
      <c r="B17" s="8">
        <f>B5/B$3</f>
        <v>0.65035795887281034</v>
      </c>
      <c r="C17" s="8">
        <f t="shared" ref="C17:J17" si="7">C5/C$3</f>
        <v>0.67054670634226032</v>
      </c>
      <c r="D17" s="8">
        <f t="shared" si="7"/>
        <v>0.68234321157822186</v>
      </c>
      <c r="E17" s="8">
        <f t="shared" si="7"/>
        <v>0.6849212303075769</v>
      </c>
      <c r="F17" s="8">
        <f t="shared" si="7"/>
        <v>0.69470253965689044</v>
      </c>
      <c r="G17" s="8">
        <f t="shared" si="7"/>
        <v>0.66447308010161921</v>
      </c>
      <c r="H17" s="8">
        <f t="shared" si="7"/>
        <v>0.64607025950798092</v>
      </c>
      <c r="I17" s="8">
        <f t="shared" si="7"/>
        <v>0.62021224260313446</v>
      </c>
      <c r="J17" s="8">
        <f t="shared" si="7"/>
        <v>0.58736958181355503</v>
      </c>
    </row>
    <row r="18" spans="1:10">
      <c r="A18" t="s">
        <v>2</v>
      </c>
      <c r="B18" s="8">
        <f t="shared" ref="B18:J19" si="8">B6/B$3</f>
        <v>0.29611576542269613</v>
      </c>
      <c r="C18" s="8">
        <f t="shared" si="8"/>
        <v>0.28581014061497167</v>
      </c>
      <c r="D18" s="8">
        <f t="shared" si="8"/>
        <v>0.27084769124741559</v>
      </c>
      <c r="E18" s="8">
        <f t="shared" si="8"/>
        <v>0.26923695209516663</v>
      </c>
      <c r="F18" s="8">
        <f t="shared" si="8"/>
        <v>0.25924429721795805</v>
      </c>
      <c r="G18" s="8">
        <f t="shared" si="8"/>
        <v>0.28413577790701233</v>
      </c>
      <c r="H18" s="8">
        <f t="shared" si="8"/>
        <v>0.29902473593628726</v>
      </c>
      <c r="I18" s="8">
        <f t="shared" si="8"/>
        <v>0.3252863869562162</v>
      </c>
      <c r="J18" s="8">
        <f t="shared" si="8"/>
        <v>0.34375265077614725</v>
      </c>
    </row>
    <row r="19" spans="1:10">
      <c r="A19" t="s">
        <v>3</v>
      </c>
      <c r="B19" s="8">
        <f t="shared" si="8"/>
        <v>5.0083777608530083E-2</v>
      </c>
      <c r="C19" s="8">
        <f t="shared" si="8"/>
        <v>4.4284964116926305E-2</v>
      </c>
      <c r="D19" s="8">
        <f t="shared" si="8"/>
        <v>4.5155065472088217E-2</v>
      </c>
      <c r="E19" s="8">
        <f t="shared" si="8"/>
        <v>4.514521487514736E-2</v>
      </c>
      <c r="F19" s="8">
        <f t="shared" si="8"/>
        <v>4.5595324661334195E-2</v>
      </c>
      <c r="G19" s="8">
        <f t="shared" si="8"/>
        <v>5.1023843775825653E-2</v>
      </c>
      <c r="H19" s="8">
        <f t="shared" si="8"/>
        <v>5.4230081328248914E-2</v>
      </c>
      <c r="I19" s="8">
        <f t="shared" si="8"/>
        <v>5.4185114906177521E-2</v>
      </c>
      <c r="J19" s="8">
        <f t="shared" si="8"/>
        <v>6.8241581134956319E-2</v>
      </c>
    </row>
    <row r="23" spans="1:10" ht="16" thickBot="1">
      <c r="A23" s="5"/>
      <c r="B23" s="6">
        <v>2012</v>
      </c>
      <c r="C23" s="6">
        <v>2013</v>
      </c>
      <c r="D23" s="6">
        <v>2014</v>
      </c>
      <c r="E23" s="6">
        <v>2015</v>
      </c>
      <c r="F23" s="6">
        <v>2016</v>
      </c>
      <c r="G23" s="6">
        <v>2017</v>
      </c>
      <c r="H23" s="6">
        <v>2018</v>
      </c>
      <c r="I23" s="6">
        <v>2019</v>
      </c>
      <c r="J23" s="6">
        <v>2020</v>
      </c>
    </row>
    <row r="24" spans="1:10" ht="16" thickTop="1">
      <c r="A24" s="14" t="s">
        <v>8</v>
      </c>
      <c r="B24" s="16">
        <v>2</v>
      </c>
      <c r="C24" s="16">
        <v>2</v>
      </c>
      <c r="D24" s="16">
        <v>3</v>
      </c>
      <c r="E24" s="16">
        <v>2</v>
      </c>
      <c r="F24" s="16">
        <v>1</v>
      </c>
      <c r="G24" s="16">
        <v>2</v>
      </c>
      <c r="H24" s="16">
        <v>2</v>
      </c>
      <c r="I24" s="16">
        <v>2</v>
      </c>
      <c r="J24" s="16">
        <v>3</v>
      </c>
    </row>
    <row r="25" spans="1:10">
      <c r="A25" s="14" t="s">
        <v>9</v>
      </c>
      <c r="B25" s="16">
        <v>35</v>
      </c>
      <c r="C25" s="16">
        <v>29</v>
      </c>
      <c r="D25" s="16">
        <v>22</v>
      </c>
      <c r="E25" s="16">
        <v>37</v>
      </c>
      <c r="F25" s="16">
        <v>27</v>
      </c>
      <c r="G25" s="16">
        <v>17</v>
      </c>
      <c r="H25" s="16">
        <v>16</v>
      </c>
      <c r="I25" s="16">
        <v>22</v>
      </c>
      <c r="J25" s="16">
        <v>20</v>
      </c>
    </row>
    <row r="26" spans="1:10">
      <c r="A26" s="14" t="s">
        <v>10</v>
      </c>
      <c r="B26" s="16">
        <v>210</v>
      </c>
      <c r="C26" s="16">
        <v>204</v>
      </c>
      <c r="D26" s="16">
        <v>177</v>
      </c>
      <c r="E26" s="16">
        <v>225</v>
      </c>
      <c r="F26" s="16">
        <v>181</v>
      </c>
      <c r="G26" s="16">
        <v>182</v>
      </c>
      <c r="H26" s="16">
        <v>184</v>
      </c>
      <c r="I26" s="16">
        <v>154</v>
      </c>
      <c r="J26" s="16">
        <v>145</v>
      </c>
    </row>
    <row r="27" spans="1:10">
      <c r="A27" s="14" t="s">
        <v>11</v>
      </c>
      <c r="B27" s="16">
        <v>45</v>
      </c>
      <c r="C27" s="16">
        <v>33</v>
      </c>
      <c r="D27" s="16">
        <v>28</v>
      </c>
      <c r="E27" s="16">
        <v>38</v>
      </c>
      <c r="F27" s="16">
        <v>37</v>
      </c>
      <c r="G27" s="16">
        <v>45</v>
      </c>
      <c r="H27" s="16">
        <v>48</v>
      </c>
      <c r="I27" s="16">
        <v>50</v>
      </c>
      <c r="J27" s="16">
        <v>51</v>
      </c>
    </row>
    <row r="28" spans="1:10">
      <c r="A28" s="14" t="s">
        <v>12</v>
      </c>
      <c r="B28" s="16">
        <v>1</v>
      </c>
      <c r="C28" s="16">
        <v>2</v>
      </c>
      <c r="D28" s="16">
        <v>6</v>
      </c>
      <c r="E28" s="16">
        <v>5</v>
      </c>
      <c r="F28" s="16">
        <v>1</v>
      </c>
      <c r="G28" s="16">
        <v>1</v>
      </c>
      <c r="H28" s="16">
        <v>5</v>
      </c>
      <c r="I28" s="16">
        <v>4</v>
      </c>
      <c r="J28" s="16">
        <v>2</v>
      </c>
    </row>
    <row r="29" spans="1:10">
      <c r="A29" s="14" t="s">
        <v>13</v>
      </c>
      <c r="B29" s="16">
        <v>6</v>
      </c>
      <c r="C29" s="16">
        <v>9</v>
      </c>
      <c r="D29" s="16">
        <v>6</v>
      </c>
      <c r="E29" s="16">
        <v>8</v>
      </c>
      <c r="F29" s="16">
        <v>1</v>
      </c>
      <c r="G29" s="16">
        <v>3</v>
      </c>
      <c r="H29" s="16">
        <v>3</v>
      </c>
      <c r="I29" s="16">
        <v>3</v>
      </c>
      <c r="J29" s="16" t="s">
        <v>14</v>
      </c>
    </row>
    <row r="30" spans="1:10">
      <c r="A30" s="11"/>
      <c r="B30" s="17"/>
      <c r="C30" s="17"/>
      <c r="D30" s="17"/>
      <c r="E30" s="17"/>
      <c r="F30" s="17"/>
      <c r="G30" s="17"/>
      <c r="H30" s="17"/>
      <c r="I30" s="17"/>
      <c r="J30" s="17"/>
    </row>
    <row r="31" spans="1:10">
      <c r="A31" s="14" t="s">
        <v>15</v>
      </c>
      <c r="B31" s="16">
        <v>182</v>
      </c>
      <c r="C31" s="16">
        <v>215</v>
      </c>
      <c r="D31" s="16">
        <v>283</v>
      </c>
      <c r="E31" s="16">
        <v>242</v>
      </c>
      <c r="F31" s="16">
        <v>192</v>
      </c>
      <c r="G31" s="16">
        <v>149</v>
      </c>
      <c r="H31" s="16">
        <v>139</v>
      </c>
      <c r="I31" s="16">
        <v>140</v>
      </c>
      <c r="J31" s="16">
        <v>157</v>
      </c>
    </row>
    <row r="32" spans="1:10">
      <c r="A32" s="14" t="s">
        <v>16</v>
      </c>
      <c r="B32" s="18">
        <v>1007</v>
      </c>
      <c r="C32" s="16">
        <v>770</v>
      </c>
      <c r="D32" s="16">
        <v>826</v>
      </c>
      <c r="E32" s="16">
        <v>796</v>
      </c>
      <c r="F32" s="16">
        <v>751</v>
      </c>
      <c r="G32" s="16">
        <v>864</v>
      </c>
      <c r="H32" s="16">
        <v>996</v>
      </c>
      <c r="I32" s="16">
        <v>972</v>
      </c>
      <c r="J32" s="16">
        <v>885</v>
      </c>
    </row>
    <row r="33" spans="1:10">
      <c r="A33" s="14" t="s">
        <v>17</v>
      </c>
      <c r="B33" s="18">
        <v>1172</v>
      </c>
      <c r="C33" s="18">
        <v>1194</v>
      </c>
      <c r="D33" s="18">
        <v>1117</v>
      </c>
      <c r="E33" s="18">
        <v>1218</v>
      </c>
      <c r="F33" s="18">
        <v>1082</v>
      </c>
      <c r="G33" s="18">
        <v>1116</v>
      </c>
      <c r="H33" s="18">
        <v>1178</v>
      </c>
      <c r="I33" s="18">
        <v>1080</v>
      </c>
      <c r="J33" s="16">
        <v>691</v>
      </c>
    </row>
    <row r="34" spans="1:10">
      <c r="A34" s="14" t="s">
        <v>18</v>
      </c>
      <c r="B34" s="16">
        <v>501</v>
      </c>
      <c r="C34" s="16">
        <v>631</v>
      </c>
      <c r="D34" s="16">
        <v>750</v>
      </c>
      <c r="E34" s="16">
        <v>796</v>
      </c>
      <c r="F34" s="16">
        <v>781</v>
      </c>
      <c r="G34" s="16">
        <v>853</v>
      </c>
      <c r="H34" s="16">
        <v>802</v>
      </c>
      <c r="I34" s="16">
        <v>764</v>
      </c>
      <c r="J34" s="16">
        <v>947</v>
      </c>
    </row>
    <row r="35" spans="1:10">
      <c r="A35" s="14" t="s">
        <v>19</v>
      </c>
      <c r="B35" s="16">
        <v>681</v>
      </c>
      <c r="C35" s="16">
        <v>570</v>
      </c>
      <c r="D35" s="16">
        <v>595</v>
      </c>
      <c r="E35" s="16">
        <v>612</v>
      </c>
      <c r="F35" s="16">
        <v>583</v>
      </c>
      <c r="G35" s="16">
        <v>587</v>
      </c>
      <c r="H35" s="16">
        <v>564</v>
      </c>
      <c r="I35" s="16">
        <v>535</v>
      </c>
      <c r="J35" s="16">
        <v>623</v>
      </c>
    </row>
    <row r="36" spans="1:10">
      <c r="A36" s="11"/>
      <c r="B36" s="17"/>
      <c r="C36" s="17"/>
      <c r="D36" s="17"/>
      <c r="E36" s="17"/>
      <c r="F36" s="17"/>
      <c r="G36" s="17"/>
      <c r="H36" s="17"/>
      <c r="I36" s="17"/>
      <c r="J36" s="17"/>
    </row>
    <row r="37" spans="1:10">
      <c r="A37" s="14" t="s">
        <v>20</v>
      </c>
      <c r="B37" s="16">
        <v>395</v>
      </c>
      <c r="C37" s="16">
        <v>347</v>
      </c>
      <c r="D37" s="16">
        <v>260</v>
      </c>
      <c r="E37" s="16">
        <v>259</v>
      </c>
      <c r="F37" s="16">
        <v>214</v>
      </c>
      <c r="G37" s="16">
        <v>254</v>
      </c>
      <c r="H37" s="16">
        <v>149</v>
      </c>
      <c r="I37" s="16">
        <v>105</v>
      </c>
      <c r="J37" s="16">
        <v>108</v>
      </c>
    </row>
    <row r="38" spans="1:10">
      <c r="A38" s="14" t="s">
        <v>21</v>
      </c>
      <c r="B38" s="16">
        <v>19</v>
      </c>
      <c r="C38" s="16">
        <v>30</v>
      </c>
      <c r="D38" s="16">
        <v>25</v>
      </c>
      <c r="E38" s="16">
        <v>32</v>
      </c>
      <c r="F38" s="16">
        <v>22</v>
      </c>
      <c r="G38" s="16">
        <v>18</v>
      </c>
      <c r="H38" s="16">
        <v>14</v>
      </c>
      <c r="I38" s="16">
        <v>16</v>
      </c>
      <c r="J38" s="16">
        <v>7</v>
      </c>
    </row>
    <row r="39" spans="1:10">
      <c r="A39" s="14" t="s">
        <v>22</v>
      </c>
      <c r="B39" s="16">
        <v>444</v>
      </c>
      <c r="C39" s="16">
        <v>371</v>
      </c>
      <c r="D39" s="16">
        <v>407</v>
      </c>
      <c r="E39" s="16">
        <v>393</v>
      </c>
      <c r="F39" s="16">
        <v>343</v>
      </c>
      <c r="G39" s="16">
        <v>232</v>
      </c>
      <c r="H39" s="16">
        <v>179</v>
      </c>
      <c r="I39" s="16">
        <v>201</v>
      </c>
      <c r="J39" s="16">
        <v>169</v>
      </c>
    </row>
    <row r="40" spans="1:10" ht="30">
      <c r="A40" s="14" t="s">
        <v>23</v>
      </c>
      <c r="B40" s="16">
        <v>439</v>
      </c>
      <c r="C40" s="16">
        <v>439</v>
      </c>
      <c r="D40" s="16">
        <v>475</v>
      </c>
      <c r="E40" s="16">
        <v>276</v>
      </c>
      <c r="F40" s="16">
        <v>361</v>
      </c>
      <c r="G40" s="16">
        <v>269</v>
      </c>
      <c r="H40" s="16">
        <v>154</v>
      </c>
      <c r="I40" s="16">
        <v>252</v>
      </c>
      <c r="J40" s="16">
        <v>339</v>
      </c>
    </row>
    <row r="41" spans="1:10">
      <c r="A41" s="14" t="s">
        <v>24</v>
      </c>
      <c r="B41" s="16">
        <v>377</v>
      </c>
      <c r="C41" s="16">
        <v>419</v>
      </c>
      <c r="D41" s="16">
        <v>394</v>
      </c>
      <c r="E41" s="16">
        <v>331</v>
      </c>
      <c r="F41" s="16">
        <v>248</v>
      </c>
      <c r="G41" s="16">
        <v>208</v>
      </c>
      <c r="H41" s="16">
        <v>261</v>
      </c>
      <c r="I41" s="16">
        <v>273</v>
      </c>
      <c r="J41" s="16">
        <v>261</v>
      </c>
    </row>
    <row r="42" spans="1:10">
      <c r="A42" s="14" t="s">
        <v>25</v>
      </c>
      <c r="B42" s="16">
        <v>342</v>
      </c>
      <c r="C42" s="16">
        <v>378</v>
      </c>
      <c r="D42" s="16">
        <v>316</v>
      </c>
      <c r="E42" s="16">
        <v>413</v>
      </c>
      <c r="F42" s="16">
        <v>420</v>
      </c>
      <c r="G42" s="16">
        <v>295</v>
      </c>
      <c r="H42" s="16">
        <v>226</v>
      </c>
      <c r="I42" s="16">
        <v>320</v>
      </c>
      <c r="J42" s="16">
        <v>171</v>
      </c>
    </row>
    <row r="43" spans="1:10">
      <c r="A43" s="11"/>
      <c r="B43" s="17"/>
      <c r="C43" s="17"/>
      <c r="D43" s="17"/>
      <c r="E43" s="17"/>
      <c r="F43" s="17"/>
      <c r="G43" s="17"/>
      <c r="H43" s="17"/>
      <c r="I43" s="17"/>
      <c r="J43" s="17"/>
    </row>
    <row r="44" spans="1:10">
      <c r="A44" s="14" t="s">
        <v>26</v>
      </c>
      <c r="B44" s="16">
        <v>70</v>
      </c>
      <c r="C44" s="16">
        <v>73</v>
      </c>
      <c r="D44" s="16">
        <v>58</v>
      </c>
      <c r="E44" s="16">
        <v>66</v>
      </c>
      <c r="F44" s="16">
        <v>73</v>
      </c>
      <c r="G44" s="16">
        <v>59</v>
      </c>
      <c r="H44" s="16">
        <v>59</v>
      </c>
      <c r="I44" s="16">
        <v>46</v>
      </c>
      <c r="J44" s="16">
        <v>60</v>
      </c>
    </row>
    <row r="45" spans="1:10">
      <c r="A45" s="14" t="s">
        <v>27</v>
      </c>
      <c r="B45" s="16">
        <v>9</v>
      </c>
      <c r="C45" s="16">
        <v>12</v>
      </c>
      <c r="D45" s="16">
        <v>4</v>
      </c>
      <c r="E45" s="16">
        <v>10</v>
      </c>
      <c r="F45" s="16">
        <v>10</v>
      </c>
      <c r="G45" s="16">
        <v>14</v>
      </c>
      <c r="H45" s="16">
        <v>10</v>
      </c>
      <c r="I45" s="16">
        <v>18</v>
      </c>
      <c r="J45" s="16">
        <v>19</v>
      </c>
    </row>
    <row r="46" spans="1:10" ht="30">
      <c r="A46" s="14" t="s">
        <v>28</v>
      </c>
      <c r="B46" s="16">
        <v>25</v>
      </c>
      <c r="C46" s="16">
        <v>29</v>
      </c>
      <c r="D46" s="16">
        <v>27</v>
      </c>
      <c r="E46" s="16">
        <v>41</v>
      </c>
      <c r="F46" s="16">
        <v>33</v>
      </c>
      <c r="G46" s="16">
        <v>42</v>
      </c>
      <c r="H46" s="16">
        <v>38</v>
      </c>
      <c r="I46" s="16">
        <v>37</v>
      </c>
      <c r="J46" s="16">
        <v>30</v>
      </c>
    </row>
    <row r="47" spans="1:10">
      <c r="A47" s="14" t="s">
        <v>29</v>
      </c>
      <c r="B47" s="16">
        <v>82</v>
      </c>
      <c r="C47" s="16">
        <v>65</v>
      </c>
      <c r="D47" s="16">
        <v>65</v>
      </c>
      <c r="E47" s="16">
        <v>63</v>
      </c>
      <c r="F47" s="16">
        <v>76</v>
      </c>
      <c r="G47" s="16">
        <v>106</v>
      </c>
      <c r="H47" s="16">
        <v>92</v>
      </c>
      <c r="I47" s="16">
        <v>69</v>
      </c>
      <c r="J47" s="16">
        <v>77</v>
      </c>
    </row>
    <row r="48" spans="1:10">
      <c r="A48" s="14" t="s">
        <v>30</v>
      </c>
      <c r="B48" s="16">
        <v>1</v>
      </c>
      <c r="C48" s="16">
        <v>4</v>
      </c>
      <c r="D48" s="16">
        <v>2</v>
      </c>
      <c r="E48" s="16">
        <v>2</v>
      </c>
      <c r="F48" s="16">
        <v>1</v>
      </c>
      <c r="G48" s="16">
        <v>2</v>
      </c>
      <c r="H48" s="16">
        <v>1</v>
      </c>
      <c r="I48" s="16" t="s">
        <v>14</v>
      </c>
      <c r="J48" s="16" t="s">
        <v>14</v>
      </c>
    </row>
    <row r="49" spans="1:12">
      <c r="A49" s="14" t="s">
        <v>31</v>
      </c>
      <c r="B49" s="16">
        <v>5</v>
      </c>
      <c r="C49" s="16">
        <v>3</v>
      </c>
      <c r="D49" s="16">
        <v>1</v>
      </c>
      <c r="E49" s="16">
        <v>2</v>
      </c>
      <c r="F49" s="16">
        <v>3</v>
      </c>
      <c r="G49" s="16">
        <v>1</v>
      </c>
      <c r="H49" s="16">
        <v>4</v>
      </c>
      <c r="I49" s="16">
        <v>2</v>
      </c>
      <c r="J49" s="16">
        <v>4</v>
      </c>
    </row>
    <row r="50" spans="1:12">
      <c r="A50" s="11"/>
      <c r="B50" s="17"/>
      <c r="C50" s="17"/>
      <c r="D50" s="17"/>
      <c r="E50" s="17"/>
      <c r="F50" s="17"/>
      <c r="G50" s="17"/>
      <c r="H50" s="17"/>
      <c r="I50" s="17"/>
      <c r="J50" s="17"/>
    </row>
    <row r="51" spans="1:12">
      <c r="A51" s="14" t="s">
        <v>32</v>
      </c>
      <c r="B51" s="16">
        <v>33</v>
      </c>
      <c r="C51" s="16">
        <v>32</v>
      </c>
      <c r="D51" s="16">
        <v>34</v>
      </c>
      <c r="E51" s="16">
        <v>47</v>
      </c>
      <c r="F51" s="16">
        <v>51</v>
      </c>
      <c r="G51" s="16">
        <v>40</v>
      </c>
      <c r="H51" s="16">
        <v>32</v>
      </c>
      <c r="I51" s="16">
        <v>37</v>
      </c>
      <c r="J51" s="16">
        <v>29</v>
      </c>
    </row>
    <row r="52" spans="1:12">
      <c r="A52" s="14" t="s">
        <v>33</v>
      </c>
      <c r="B52" s="16">
        <v>51</v>
      </c>
      <c r="C52" s="16">
        <v>51</v>
      </c>
      <c r="D52" s="16">
        <v>64</v>
      </c>
      <c r="E52" s="16">
        <v>77</v>
      </c>
      <c r="F52" s="16">
        <v>84</v>
      </c>
      <c r="G52" s="16">
        <v>52</v>
      </c>
      <c r="H52" s="16">
        <v>33</v>
      </c>
      <c r="I52" s="16">
        <v>38</v>
      </c>
      <c r="J52" s="16">
        <v>22</v>
      </c>
    </row>
    <row r="53" spans="1:12">
      <c r="A53" s="14" t="s">
        <v>34</v>
      </c>
      <c r="B53" s="16">
        <v>684</v>
      </c>
      <c r="C53" s="16">
        <v>587</v>
      </c>
      <c r="D53" s="16">
        <v>614</v>
      </c>
      <c r="E53" s="16">
        <v>553</v>
      </c>
      <c r="F53" s="16">
        <v>509</v>
      </c>
      <c r="G53" s="16">
        <v>491</v>
      </c>
      <c r="H53" s="16">
        <v>477</v>
      </c>
      <c r="I53" s="16">
        <v>529</v>
      </c>
      <c r="J53" s="16">
        <v>593</v>
      </c>
    </row>
    <row r="54" spans="1:12">
      <c r="A54" s="11"/>
      <c r="B54" s="17"/>
      <c r="C54" s="17"/>
      <c r="D54" s="17"/>
      <c r="E54" s="17"/>
      <c r="F54" s="17"/>
      <c r="G54" s="17"/>
      <c r="H54" s="17"/>
      <c r="I54" s="17"/>
      <c r="J54" s="17"/>
    </row>
    <row r="55" spans="1:12" ht="30">
      <c r="A55" s="14" t="s">
        <v>35</v>
      </c>
      <c r="B55" s="16">
        <v>169</v>
      </c>
      <c r="C55" s="16">
        <v>160</v>
      </c>
      <c r="D55" s="16">
        <v>156</v>
      </c>
      <c r="E55" s="16">
        <v>181</v>
      </c>
      <c r="F55" s="16">
        <v>302</v>
      </c>
      <c r="G55" s="16">
        <v>193</v>
      </c>
      <c r="H55" s="16">
        <v>118</v>
      </c>
      <c r="I55" s="16">
        <v>99</v>
      </c>
      <c r="J55" s="16">
        <v>120</v>
      </c>
    </row>
    <row r="56" spans="1:12">
      <c r="A56" s="15"/>
      <c r="B56" s="15"/>
      <c r="C56" s="15"/>
      <c r="D56" s="15"/>
      <c r="E56" s="15"/>
      <c r="F56" s="15"/>
      <c r="G56" s="15"/>
      <c r="H56" s="15"/>
      <c r="I56" s="15"/>
      <c r="J56" s="15"/>
    </row>
    <row r="57" spans="1:12">
      <c r="A57" s="12"/>
      <c r="B57" s="13"/>
      <c r="C57" s="13"/>
      <c r="D57" s="13"/>
      <c r="E57" s="13"/>
      <c r="F57" s="13"/>
      <c r="G57" s="13"/>
      <c r="H57" s="13"/>
      <c r="I57" s="13"/>
      <c r="J57" s="13"/>
    </row>
    <row r="58" spans="1:12">
      <c r="A58" s="13"/>
      <c r="B58" s="13"/>
      <c r="C58" s="13"/>
      <c r="D58" s="13"/>
      <c r="E58" s="13"/>
      <c r="F58" s="13"/>
      <c r="G58" s="13"/>
      <c r="H58" s="13"/>
      <c r="I58" s="13"/>
      <c r="J58" s="13"/>
    </row>
    <row r="59" spans="1:12" ht="46" thickBot="1">
      <c r="A59" s="5"/>
      <c r="B59" s="6">
        <v>2012</v>
      </c>
      <c r="C59" s="6">
        <v>2013</v>
      </c>
      <c r="D59" s="6">
        <v>2014</v>
      </c>
      <c r="E59" s="6">
        <v>2015</v>
      </c>
      <c r="F59" s="6">
        <v>2016</v>
      </c>
      <c r="G59" s="6">
        <v>2017</v>
      </c>
      <c r="H59" s="6">
        <v>2018</v>
      </c>
      <c r="I59" s="6">
        <v>2019</v>
      </c>
      <c r="J59" s="6">
        <v>2020</v>
      </c>
      <c r="K59" s="22" t="s">
        <v>5</v>
      </c>
      <c r="L59" s="22" t="s">
        <v>6</v>
      </c>
    </row>
    <row r="60" spans="1:12" ht="16" thickTop="1">
      <c r="A60" s="14" t="s">
        <v>8</v>
      </c>
      <c r="B60" s="16">
        <v>2</v>
      </c>
      <c r="C60" s="16">
        <v>2</v>
      </c>
      <c r="D60" s="16">
        <v>3</v>
      </c>
      <c r="E60" s="16">
        <v>2</v>
      </c>
      <c r="F60" s="16">
        <v>1</v>
      </c>
      <c r="G60" s="16">
        <v>2</v>
      </c>
      <c r="H60" s="16">
        <v>2</v>
      </c>
      <c r="I60" s="16">
        <v>2</v>
      </c>
      <c r="J60" s="16">
        <v>3</v>
      </c>
      <c r="K60" s="19">
        <f>(J60-B60)/B60</f>
        <v>0.5</v>
      </c>
      <c r="L60" s="19">
        <f>(I60-B60)/B60</f>
        <v>0</v>
      </c>
    </row>
    <row r="61" spans="1:12">
      <c r="A61" s="14" t="s">
        <v>9</v>
      </c>
      <c r="B61" s="16">
        <v>35</v>
      </c>
      <c r="C61" s="16">
        <v>29</v>
      </c>
      <c r="D61" s="16">
        <v>22</v>
      </c>
      <c r="E61" s="16">
        <v>37</v>
      </c>
      <c r="F61" s="16">
        <v>27</v>
      </c>
      <c r="G61" s="16">
        <v>17</v>
      </c>
      <c r="H61" s="16">
        <v>16</v>
      </c>
      <c r="I61" s="16">
        <v>22</v>
      </c>
      <c r="J61" s="16">
        <v>20</v>
      </c>
      <c r="K61" s="19">
        <f t="shared" ref="K61:K64" si="9">(J61-B61)/B61</f>
        <v>-0.42857142857142855</v>
      </c>
      <c r="L61" s="19">
        <f t="shared" ref="L61:L65" si="10">(I61-B61)/B61</f>
        <v>-0.37142857142857144</v>
      </c>
    </row>
    <row r="62" spans="1:12">
      <c r="A62" s="14" t="s">
        <v>10</v>
      </c>
      <c r="B62" s="16">
        <v>210</v>
      </c>
      <c r="C62" s="16">
        <v>204</v>
      </c>
      <c r="D62" s="16">
        <v>177</v>
      </c>
      <c r="E62" s="16">
        <v>225</v>
      </c>
      <c r="F62" s="16">
        <v>181</v>
      </c>
      <c r="G62" s="16">
        <v>182</v>
      </c>
      <c r="H62" s="16">
        <v>184</v>
      </c>
      <c r="I62" s="16">
        <v>154</v>
      </c>
      <c r="J62" s="16">
        <v>145</v>
      </c>
      <c r="K62" s="19">
        <f t="shared" si="9"/>
        <v>-0.30952380952380953</v>
      </c>
      <c r="L62" s="19">
        <f t="shared" si="10"/>
        <v>-0.26666666666666666</v>
      </c>
    </row>
    <row r="63" spans="1:12">
      <c r="A63" s="14" t="s">
        <v>11</v>
      </c>
      <c r="B63" s="16">
        <v>45</v>
      </c>
      <c r="C63" s="16">
        <v>33</v>
      </c>
      <c r="D63" s="16">
        <v>28</v>
      </c>
      <c r="E63" s="16">
        <v>38</v>
      </c>
      <c r="F63" s="16">
        <v>37</v>
      </c>
      <c r="G63" s="16">
        <v>45</v>
      </c>
      <c r="H63" s="16">
        <v>48</v>
      </c>
      <c r="I63" s="16">
        <v>50</v>
      </c>
      <c r="J63" s="16">
        <v>51</v>
      </c>
      <c r="K63" s="19">
        <f t="shared" si="9"/>
        <v>0.13333333333333333</v>
      </c>
      <c r="L63" s="19">
        <f t="shared" si="10"/>
        <v>0.1111111111111111</v>
      </c>
    </row>
    <row r="64" spans="1:12">
      <c r="A64" s="14" t="s">
        <v>12</v>
      </c>
      <c r="B64" s="16">
        <v>1</v>
      </c>
      <c r="C64" s="16">
        <v>2</v>
      </c>
      <c r="D64" s="16">
        <v>6</v>
      </c>
      <c r="E64" s="16">
        <v>5</v>
      </c>
      <c r="F64" s="16">
        <v>1</v>
      </c>
      <c r="G64" s="16">
        <v>1</v>
      </c>
      <c r="H64" s="16">
        <v>5</v>
      </c>
      <c r="I64" s="16">
        <v>4</v>
      </c>
      <c r="J64" s="16">
        <v>2</v>
      </c>
      <c r="K64" s="19">
        <f t="shared" si="9"/>
        <v>1</v>
      </c>
      <c r="L64" s="23"/>
    </row>
    <row r="65" spans="1:12">
      <c r="A65" s="14" t="s">
        <v>13</v>
      </c>
      <c r="B65" s="16">
        <v>6</v>
      </c>
      <c r="C65" s="16">
        <v>9</v>
      </c>
      <c r="D65" s="16">
        <v>6</v>
      </c>
      <c r="E65" s="16">
        <v>8</v>
      </c>
      <c r="F65" s="16">
        <v>1</v>
      </c>
      <c r="G65" s="16">
        <v>3</v>
      </c>
      <c r="H65" s="16">
        <v>3</v>
      </c>
      <c r="I65" s="16">
        <v>3</v>
      </c>
      <c r="J65" s="16" t="s">
        <v>14</v>
      </c>
      <c r="K65" s="4" t="s">
        <v>36</v>
      </c>
      <c r="L65" s="19">
        <f t="shared" si="10"/>
        <v>-0.5</v>
      </c>
    </row>
    <row r="66" spans="1:12">
      <c r="A66" s="11"/>
      <c r="B66" s="17"/>
      <c r="C66" s="17"/>
      <c r="D66" s="17"/>
      <c r="E66" s="17"/>
      <c r="F66" s="17"/>
      <c r="G66" s="17"/>
      <c r="H66" s="17"/>
      <c r="I66" s="17"/>
      <c r="J66" s="17"/>
    </row>
    <row r="67" spans="1:12">
      <c r="A67" s="14" t="s">
        <v>15</v>
      </c>
      <c r="B67" s="16">
        <v>182</v>
      </c>
      <c r="C67" s="16">
        <v>215</v>
      </c>
      <c r="D67" s="16">
        <v>283</v>
      </c>
      <c r="E67" s="16">
        <v>242</v>
      </c>
      <c r="F67" s="16">
        <v>192</v>
      </c>
      <c r="G67" s="16">
        <v>149</v>
      </c>
      <c r="H67" s="16">
        <v>139</v>
      </c>
      <c r="I67" s="16">
        <v>140</v>
      </c>
      <c r="J67" s="16">
        <v>157</v>
      </c>
      <c r="K67" s="19">
        <f t="shared" ref="K67:K71" si="11">(J67-B67)/B67</f>
        <v>-0.13736263736263737</v>
      </c>
      <c r="L67" s="19">
        <f t="shared" ref="L67:L71" si="12">(I67-B67)/B67</f>
        <v>-0.23076923076923078</v>
      </c>
    </row>
    <row r="68" spans="1:12">
      <c r="A68" s="14" t="s">
        <v>16</v>
      </c>
      <c r="B68" s="18">
        <v>1007</v>
      </c>
      <c r="C68" s="16">
        <v>770</v>
      </c>
      <c r="D68" s="16">
        <v>826</v>
      </c>
      <c r="E68" s="16">
        <v>796</v>
      </c>
      <c r="F68" s="16">
        <v>751</v>
      </c>
      <c r="G68" s="16">
        <v>864</v>
      </c>
      <c r="H68" s="16">
        <v>996</v>
      </c>
      <c r="I68" s="16">
        <v>972</v>
      </c>
      <c r="J68" s="16">
        <v>885</v>
      </c>
      <c r="K68" s="19">
        <f t="shared" si="11"/>
        <v>-0.1211519364448858</v>
      </c>
      <c r="L68" s="19">
        <f t="shared" si="12"/>
        <v>-3.4756703078450843E-2</v>
      </c>
    </row>
    <row r="69" spans="1:12">
      <c r="A69" s="14" t="s">
        <v>17</v>
      </c>
      <c r="B69" s="18">
        <v>1172</v>
      </c>
      <c r="C69" s="18">
        <v>1194</v>
      </c>
      <c r="D69" s="18">
        <v>1117</v>
      </c>
      <c r="E69" s="18">
        <v>1218</v>
      </c>
      <c r="F69" s="18">
        <v>1082</v>
      </c>
      <c r="G69" s="18">
        <v>1116</v>
      </c>
      <c r="H69" s="18">
        <v>1178</v>
      </c>
      <c r="I69" s="18">
        <v>1080</v>
      </c>
      <c r="J69" s="16">
        <v>691</v>
      </c>
      <c r="K69" s="19">
        <f t="shared" si="11"/>
        <v>-0.41040955631399317</v>
      </c>
      <c r="L69" s="19">
        <f t="shared" si="12"/>
        <v>-7.8498293515358364E-2</v>
      </c>
    </row>
    <row r="70" spans="1:12">
      <c r="A70" s="14" t="s">
        <v>18</v>
      </c>
      <c r="B70" s="20">
        <v>501</v>
      </c>
      <c r="C70" s="20">
        <v>631</v>
      </c>
      <c r="D70" s="20">
        <v>750</v>
      </c>
      <c r="E70" s="20">
        <v>796</v>
      </c>
      <c r="F70" s="20">
        <v>781</v>
      </c>
      <c r="G70" s="20">
        <v>853</v>
      </c>
      <c r="H70" s="20">
        <v>802</v>
      </c>
      <c r="I70" s="20">
        <v>764</v>
      </c>
      <c r="J70" s="20">
        <v>947</v>
      </c>
      <c r="K70" s="21">
        <f t="shared" si="11"/>
        <v>0.8902195608782435</v>
      </c>
      <c r="L70" s="21">
        <f t="shared" si="12"/>
        <v>0.52495009980039919</v>
      </c>
    </row>
    <row r="71" spans="1:12">
      <c r="A71" s="14" t="s">
        <v>19</v>
      </c>
      <c r="B71" s="16">
        <v>681</v>
      </c>
      <c r="C71" s="16">
        <v>570</v>
      </c>
      <c r="D71" s="16">
        <v>595</v>
      </c>
      <c r="E71" s="16">
        <v>612</v>
      </c>
      <c r="F71" s="16">
        <v>583</v>
      </c>
      <c r="G71" s="16">
        <v>587</v>
      </c>
      <c r="H71" s="16">
        <v>564</v>
      </c>
      <c r="I71" s="16">
        <v>535</v>
      </c>
      <c r="J71" s="16">
        <v>623</v>
      </c>
      <c r="K71" s="19">
        <f t="shared" si="11"/>
        <v>-8.5168869309838469E-2</v>
      </c>
      <c r="L71" s="19">
        <f t="shared" si="12"/>
        <v>-0.21439060205580029</v>
      </c>
    </row>
    <row r="72" spans="1:12">
      <c r="A72" s="11"/>
      <c r="B72" s="17"/>
      <c r="C72" s="17"/>
      <c r="D72" s="17"/>
      <c r="E72" s="17"/>
      <c r="F72" s="17"/>
      <c r="G72" s="17"/>
      <c r="H72" s="17"/>
      <c r="I72" s="17"/>
      <c r="J72" s="17"/>
    </row>
    <row r="73" spans="1:12">
      <c r="A73" s="14" t="s">
        <v>20</v>
      </c>
      <c r="B73" s="16">
        <v>395</v>
      </c>
      <c r="C73" s="16">
        <v>347</v>
      </c>
      <c r="D73" s="16">
        <v>260</v>
      </c>
      <c r="E73" s="16">
        <v>259</v>
      </c>
      <c r="F73" s="16">
        <v>214</v>
      </c>
      <c r="G73" s="16">
        <v>254</v>
      </c>
      <c r="H73" s="16">
        <v>149</v>
      </c>
      <c r="I73" s="16">
        <v>105</v>
      </c>
      <c r="J73" s="16">
        <v>108</v>
      </c>
      <c r="K73" s="19">
        <f t="shared" ref="K73:K78" si="13">(J73-B73)/B73</f>
        <v>-0.72658227848101264</v>
      </c>
      <c r="L73" s="19">
        <f t="shared" ref="L73:L78" si="14">(I73-B73)/B73</f>
        <v>-0.73417721518987344</v>
      </c>
    </row>
    <row r="74" spans="1:12">
      <c r="A74" s="14" t="s">
        <v>21</v>
      </c>
      <c r="B74" s="16">
        <v>19</v>
      </c>
      <c r="C74" s="16">
        <v>30</v>
      </c>
      <c r="D74" s="16">
        <v>25</v>
      </c>
      <c r="E74" s="16">
        <v>32</v>
      </c>
      <c r="F74" s="16">
        <v>22</v>
      </c>
      <c r="G74" s="16">
        <v>18</v>
      </c>
      <c r="H74" s="16">
        <v>14</v>
      </c>
      <c r="I74" s="16">
        <v>16</v>
      </c>
      <c r="J74" s="16">
        <v>7</v>
      </c>
      <c r="K74" s="19">
        <f t="shared" si="13"/>
        <v>-0.63157894736842102</v>
      </c>
      <c r="L74" s="19">
        <f t="shared" si="14"/>
        <v>-0.15789473684210525</v>
      </c>
    </row>
    <row r="75" spans="1:12">
      <c r="A75" s="14" t="s">
        <v>22</v>
      </c>
      <c r="B75" s="16">
        <v>444</v>
      </c>
      <c r="C75" s="16">
        <v>371</v>
      </c>
      <c r="D75" s="16">
        <v>407</v>
      </c>
      <c r="E75" s="16">
        <v>393</v>
      </c>
      <c r="F75" s="16">
        <v>343</v>
      </c>
      <c r="G75" s="16">
        <v>232</v>
      </c>
      <c r="H75" s="16">
        <v>179</v>
      </c>
      <c r="I75" s="16">
        <v>201</v>
      </c>
      <c r="J75" s="16">
        <v>169</v>
      </c>
      <c r="K75" s="19">
        <f t="shared" si="13"/>
        <v>-0.61936936936936937</v>
      </c>
      <c r="L75" s="19">
        <f t="shared" si="14"/>
        <v>-0.54729729729729726</v>
      </c>
    </row>
    <row r="76" spans="1:12" ht="30">
      <c r="A76" s="14" t="s">
        <v>23</v>
      </c>
      <c r="B76" s="16">
        <v>439</v>
      </c>
      <c r="C76" s="16">
        <v>439</v>
      </c>
      <c r="D76" s="16">
        <v>475</v>
      </c>
      <c r="E76" s="16">
        <v>276</v>
      </c>
      <c r="F76" s="16">
        <v>361</v>
      </c>
      <c r="G76" s="16">
        <v>269</v>
      </c>
      <c r="H76" s="16">
        <v>154</v>
      </c>
      <c r="I76" s="16">
        <v>252</v>
      </c>
      <c r="J76" s="16">
        <v>339</v>
      </c>
      <c r="K76" s="19">
        <f t="shared" si="13"/>
        <v>-0.22779043280182232</v>
      </c>
      <c r="L76" s="19">
        <f t="shared" si="14"/>
        <v>-0.42596810933940776</v>
      </c>
    </row>
    <row r="77" spans="1:12">
      <c r="A77" s="14" t="s">
        <v>24</v>
      </c>
      <c r="B77" s="16">
        <v>377</v>
      </c>
      <c r="C77" s="16">
        <v>419</v>
      </c>
      <c r="D77" s="16">
        <v>394</v>
      </c>
      <c r="E77" s="16">
        <v>331</v>
      </c>
      <c r="F77" s="16">
        <v>248</v>
      </c>
      <c r="G77" s="16">
        <v>208</v>
      </c>
      <c r="H77" s="16">
        <v>261</v>
      </c>
      <c r="I77" s="16">
        <v>273</v>
      </c>
      <c r="J77" s="16">
        <v>261</v>
      </c>
      <c r="K77" s="19">
        <f t="shared" si="13"/>
        <v>-0.30769230769230771</v>
      </c>
      <c r="L77" s="19">
        <f t="shared" si="14"/>
        <v>-0.27586206896551724</v>
      </c>
    </row>
    <row r="78" spans="1:12">
      <c r="A78" s="14" t="s">
        <v>25</v>
      </c>
      <c r="B78" s="16">
        <v>342</v>
      </c>
      <c r="C78" s="16">
        <v>378</v>
      </c>
      <c r="D78" s="16">
        <v>316</v>
      </c>
      <c r="E78" s="16">
        <v>413</v>
      </c>
      <c r="F78" s="16">
        <v>420</v>
      </c>
      <c r="G78" s="16">
        <v>295</v>
      </c>
      <c r="H78" s="16">
        <v>226</v>
      </c>
      <c r="I78" s="16">
        <v>320</v>
      </c>
      <c r="J78" s="16">
        <v>171</v>
      </c>
      <c r="K78" s="19">
        <f t="shared" si="13"/>
        <v>-0.5</v>
      </c>
      <c r="L78" s="19">
        <f t="shared" si="14"/>
        <v>-6.4327485380116955E-2</v>
      </c>
    </row>
    <row r="79" spans="1:12">
      <c r="A79" s="11"/>
      <c r="B79" s="17"/>
      <c r="C79" s="17"/>
      <c r="D79" s="17"/>
      <c r="E79" s="17"/>
      <c r="F79" s="17"/>
      <c r="G79" s="17"/>
      <c r="H79" s="17"/>
      <c r="I79" s="17"/>
      <c r="J79" s="17"/>
    </row>
    <row r="80" spans="1:12">
      <c r="A80" s="14" t="s">
        <v>26</v>
      </c>
      <c r="B80" s="16">
        <v>70</v>
      </c>
      <c r="C80" s="16">
        <v>73</v>
      </c>
      <c r="D80" s="16">
        <v>58</v>
      </c>
      <c r="E80" s="16">
        <v>66</v>
      </c>
      <c r="F80" s="16">
        <v>73</v>
      </c>
      <c r="G80" s="16">
        <v>59</v>
      </c>
      <c r="H80" s="16">
        <v>59</v>
      </c>
      <c r="I80" s="16">
        <v>46</v>
      </c>
      <c r="J80" s="16">
        <v>60</v>
      </c>
      <c r="K80" s="19">
        <f>(J80-B80)/B80</f>
        <v>-0.14285714285714285</v>
      </c>
      <c r="L80" s="19">
        <f>(I80-B80)/B80</f>
        <v>-0.34285714285714286</v>
      </c>
    </row>
    <row r="81" spans="1:12">
      <c r="A81" s="14" t="s">
        <v>27</v>
      </c>
      <c r="B81" s="16">
        <v>9</v>
      </c>
      <c r="C81" s="16">
        <v>12</v>
      </c>
      <c r="D81" s="16">
        <v>4</v>
      </c>
      <c r="E81" s="16">
        <v>10</v>
      </c>
      <c r="F81" s="16">
        <v>10</v>
      </c>
      <c r="G81" s="16">
        <v>14</v>
      </c>
      <c r="H81" s="16">
        <v>10</v>
      </c>
      <c r="I81" s="16">
        <v>18</v>
      </c>
      <c r="J81" s="16">
        <v>19</v>
      </c>
      <c r="K81" s="19">
        <f>(J81-B81)/B81</f>
        <v>1.1111111111111112</v>
      </c>
      <c r="L81" s="23">
        <f>(I81-B81)/B81</f>
        <v>1</v>
      </c>
    </row>
    <row r="82" spans="1:12" ht="30">
      <c r="A82" s="14" t="s">
        <v>28</v>
      </c>
      <c r="B82" s="16">
        <v>25</v>
      </c>
      <c r="C82" s="16">
        <v>29</v>
      </c>
      <c r="D82" s="16">
        <v>27</v>
      </c>
      <c r="E82" s="16">
        <v>41</v>
      </c>
      <c r="F82" s="16">
        <v>33</v>
      </c>
      <c r="G82" s="16">
        <v>42</v>
      </c>
      <c r="H82" s="16">
        <v>38</v>
      </c>
      <c r="I82" s="16">
        <v>37</v>
      </c>
      <c r="J82" s="16">
        <v>30</v>
      </c>
      <c r="K82" s="19">
        <f t="shared" ref="K82:K83" si="15">(J82-B82)/B82</f>
        <v>0.2</v>
      </c>
      <c r="L82" s="19">
        <f t="shared" ref="L82:L83" si="16">(I82-B82)/B82</f>
        <v>0.48</v>
      </c>
    </row>
    <row r="83" spans="1:12">
      <c r="A83" s="14" t="s">
        <v>29</v>
      </c>
      <c r="B83" s="16">
        <v>82</v>
      </c>
      <c r="C83" s="16">
        <v>65</v>
      </c>
      <c r="D83" s="16">
        <v>65</v>
      </c>
      <c r="E83" s="16">
        <v>63</v>
      </c>
      <c r="F83" s="16">
        <v>76</v>
      </c>
      <c r="G83" s="16">
        <v>106</v>
      </c>
      <c r="H83" s="16">
        <v>92</v>
      </c>
      <c r="I83" s="16">
        <v>69</v>
      </c>
      <c r="J83" s="16">
        <v>77</v>
      </c>
      <c r="K83" s="19">
        <f t="shared" si="15"/>
        <v>-6.097560975609756E-2</v>
      </c>
      <c r="L83" s="19">
        <f t="shared" si="16"/>
        <v>-0.15853658536585366</v>
      </c>
    </row>
    <row r="84" spans="1:12">
      <c r="A84" s="14" t="s">
        <v>30</v>
      </c>
      <c r="B84" s="16">
        <v>1</v>
      </c>
      <c r="C84" s="16">
        <v>4</v>
      </c>
      <c r="D84" s="16">
        <v>2</v>
      </c>
      <c r="E84" s="16">
        <v>2</v>
      </c>
      <c r="F84" s="16">
        <v>1</v>
      </c>
      <c r="G84" s="16">
        <v>2</v>
      </c>
      <c r="H84" s="16">
        <v>1</v>
      </c>
      <c r="I84" s="16" t="s">
        <v>14</v>
      </c>
      <c r="J84" s="16" t="s">
        <v>14</v>
      </c>
    </row>
    <row r="85" spans="1:12">
      <c r="A85" s="14" t="s">
        <v>31</v>
      </c>
      <c r="B85" s="16">
        <v>5</v>
      </c>
      <c r="C85" s="16">
        <v>3</v>
      </c>
      <c r="D85" s="16">
        <v>1</v>
      </c>
      <c r="E85" s="16">
        <v>2</v>
      </c>
      <c r="F85" s="16">
        <v>3</v>
      </c>
      <c r="G85" s="16">
        <v>1</v>
      </c>
      <c r="H85" s="16">
        <v>4</v>
      </c>
      <c r="I85" s="16">
        <v>2</v>
      </c>
      <c r="J85" s="16">
        <v>4</v>
      </c>
      <c r="K85" s="19">
        <f>(J85-B85)/B85</f>
        <v>-0.2</v>
      </c>
      <c r="L85" s="19">
        <f>(I85-B85)/B85</f>
        <v>-0.6</v>
      </c>
    </row>
    <row r="86" spans="1:12">
      <c r="A86" s="11"/>
      <c r="B86" s="17"/>
      <c r="C86" s="17"/>
      <c r="D86" s="17"/>
      <c r="E86" s="17"/>
      <c r="F86" s="17"/>
      <c r="G86" s="17"/>
      <c r="H86" s="17"/>
      <c r="I86" s="17"/>
      <c r="J86" s="17"/>
    </row>
    <row r="87" spans="1:12">
      <c r="A87" s="14" t="s">
        <v>32</v>
      </c>
      <c r="B87" s="16">
        <v>33</v>
      </c>
      <c r="C87" s="16">
        <v>32</v>
      </c>
      <c r="D87" s="16">
        <v>34</v>
      </c>
      <c r="E87" s="16">
        <v>47</v>
      </c>
      <c r="F87" s="16">
        <v>51</v>
      </c>
      <c r="G87" s="16">
        <v>40</v>
      </c>
      <c r="H87" s="16">
        <v>32</v>
      </c>
      <c r="I87" s="16">
        <v>37</v>
      </c>
      <c r="J87" s="16">
        <v>29</v>
      </c>
      <c r="K87" s="19">
        <f>(J87-B87)/B87</f>
        <v>-0.12121212121212122</v>
      </c>
      <c r="L87" s="19">
        <f>(I87-B87)/B87</f>
        <v>0.12121212121212122</v>
      </c>
    </row>
    <row r="88" spans="1:12">
      <c r="A88" s="14" t="s">
        <v>33</v>
      </c>
      <c r="B88" s="16">
        <v>51</v>
      </c>
      <c r="C88" s="16">
        <v>51</v>
      </c>
      <c r="D88" s="16">
        <v>64</v>
      </c>
      <c r="E88" s="16">
        <v>77</v>
      </c>
      <c r="F88" s="16">
        <v>84</v>
      </c>
      <c r="G88" s="16">
        <v>52</v>
      </c>
      <c r="H88" s="16">
        <v>33</v>
      </c>
      <c r="I88" s="16">
        <v>38</v>
      </c>
      <c r="J88" s="16">
        <v>22</v>
      </c>
      <c r="K88" s="19">
        <f t="shared" ref="K88:K91" si="17">(J88-B88)/B88</f>
        <v>-0.56862745098039214</v>
      </c>
      <c r="L88" s="19">
        <f t="shared" ref="L88:L91" si="18">(I88-B88)/B88</f>
        <v>-0.25490196078431371</v>
      </c>
    </row>
    <row r="89" spans="1:12">
      <c r="A89" s="14" t="s">
        <v>34</v>
      </c>
      <c r="B89" s="16">
        <v>684</v>
      </c>
      <c r="C89" s="16">
        <v>587</v>
      </c>
      <c r="D89" s="16">
        <v>614</v>
      </c>
      <c r="E89" s="16">
        <v>553</v>
      </c>
      <c r="F89" s="16">
        <v>509</v>
      </c>
      <c r="G89" s="16">
        <v>491</v>
      </c>
      <c r="H89" s="16">
        <v>477</v>
      </c>
      <c r="I89" s="16">
        <v>529</v>
      </c>
      <c r="J89" s="16">
        <v>593</v>
      </c>
      <c r="K89" s="19">
        <f t="shared" si="17"/>
        <v>-0.13304093567251463</v>
      </c>
      <c r="L89" s="19">
        <f t="shared" si="18"/>
        <v>-0.22660818713450293</v>
      </c>
    </row>
    <row r="90" spans="1:12">
      <c r="A90" s="11"/>
      <c r="B90" s="17"/>
      <c r="C90" s="17"/>
      <c r="D90" s="17"/>
      <c r="E90" s="17"/>
      <c r="F90" s="17"/>
      <c r="G90" s="17"/>
      <c r="H90" s="17"/>
      <c r="I90" s="17"/>
      <c r="J90" s="17"/>
      <c r="K90" s="19"/>
      <c r="L90" s="19"/>
    </row>
    <row r="91" spans="1:12" ht="30">
      <c r="A91" s="14" t="s">
        <v>35</v>
      </c>
      <c r="B91" s="16">
        <v>169</v>
      </c>
      <c r="C91" s="16">
        <v>160</v>
      </c>
      <c r="D91" s="16">
        <v>156</v>
      </c>
      <c r="E91" s="16">
        <v>181</v>
      </c>
      <c r="F91" s="16">
        <v>302</v>
      </c>
      <c r="G91" s="16">
        <v>193</v>
      </c>
      <c r="H91" s="16">
        <v>118</v>
      </c>
      <c r="I91" s="16">
        <v>99</v>
      </c>
      <c r="J91" s="16">
        <v>120</v>
      </c>
      <c r="K91" s="19">
        <f t="shared" si="17"/>
        <v>-0.28994082840236685</v>
      </c>
      <c r="L91" s="19">
        <f t="shared" si="18"/>
        <v>-0.41420118343195267</v>
      </c>
    </row>
    <row r="93" spans="1:12">
      <c r="B93" s="1" t="s">
        <v>39</v>
      </c>
    </row>
    <row r="94" spans="1:12">
      <c r="B94" s="28">
        <f t="shared" ref="B94:H94" si="19">B3/96</f>
        <v>341.92708333333331</v>
      </c>
      <c r="C94" s="28">
        <f t="shared" si="19"/>
        <v>357.0625</v>
      </c>
      <c r="D94" s="28">
        <f t="shared" si="19"/>
        <v>377.86458333333331</v>
      </c>
      <c r="E94" s="28">
        <f t="shared" si="19"/>
        <v>388.79166666666669</v>
      </c>
      <c r="F94" s="28">
        <f t="shared" si="19"/>
        <v>386.78125</v>
      </c>
      <c r="G94" s="28">
        <f t="shared" si="19"/>
        <v>340.32291666666669</v>
      </c>
      <c r="H94" s="28">
        <f t="shared" si="19"/>
        <v>308.67708333333331</v>
      </c>
      <c r="I94" s="28">
        <f>I3/94</f>
        <v>302.74468085106383</v>
      </c>
      <c r="J94" s="28">
        <f>J3/79</f>
        <v>298.45569620253167</v>
      </c>
    </row>
    <row r="95" spans="1:12">
      <c r="B95" s="29">
        <v>96</v>
      </c>
      <c r="C95" s="29">
        <v>96</v>
      </c>
      <c r="D95" s="29">
        <v>96</v>
      </c>
      <c r="E95" s="29">
        <v>96</v>
      </c>
      <c r="F95" s="29">
        <v>96</v>
      </c>
      <c r="G95" s="29">
        <v>96</v>
      </c>
      <c r="H95" s="29">
        <v>96</v>
      </c>
      <c r="I95" s="29">
        <v>94</v>
      </c>
      <c r="J95" s="29">
        <v>79</v>
      </c>
    </row>
    <row r="105" spans="7:7">
      <c r="G105" s="1" t="s">
        <v>40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Vermont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Seguino</dc:creator>
  <cp:lastModifiedBy>Stephanie Seguino</cp:lastModifiedBy>
  <dcterms:created xsi:type="dcterms:W3CDTF">2021-01-12T22:42:25Z</dcterms:created>
  <dcterms:modified xsi:type="dcterms:W3CDTF">2021-01-14T12:12:16Z</dcterms:modified>
</cp:coreProperties>
</file>